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omeblue01\dot0zz39\My_Documents\"/>
    </mc:Choice>
  </mc:AlternateContent>
  <bookViews>
    <workbookView xWindow="0" yWindow="0" windowWidth="28800" windowHeight="12300"/>
  </bookViews>
  <sheets>
    <sheet name="Summary" sheetId="1" r:id="rId1"/>
    <sheet name="Expenditure" sheetId="2" r:id="rId2"/>
    <sheet name="Income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  <c r="E8" i="1" l="1"/>
  <c r="M1" i="3" l="1"/>
  <c r="K2" i="3"/>
  <c r="K1" i="3"/>
  <c r="D19" i="1"/>
  <c r="A19" i="1"/>
  <c r="D18" i="1"/>
  <c r="A18" i="1"/>
  <c r="D14" i="1"/>
  <c r="A14" i="1"/>
  <c r="L1" i="3" l="1"/>
  <c r="E6" i="1" s="1"/>
  <c r="E4" i="1" l="1"/>
  <c r="E5" i="1"/>
  <c r="A15" i="1"/>
  <c r="A16" i="1"/>
  <c r="A17" i="1"/>
  <c r="A20" i="1"/>
  <c r="D20" i="1"/>
  <c r="B21" i="1"/>
  <c r="D13" i="1"/>
  <c r="A13" i="1"/>
  <c r="A5" i="1"/>
  <c r="A6" i="1"/>
  <c r="A7" i="1"/>
  <c r="A4" i="1"/>
  <c r="B2" i="1"/>
  <c r="H6" i="3"/>
  <c r="D8" i="1" s="1"/>
  <c r="C18" i="3" l="1"/>
  <c r="C5" i="1" s="1"/>
  <c r="C19" i="3"/>
  <c r="C6" i="1" s="1"/>
  <c r="C20" i="3"/>
  <c r="C7" i="1" s="1"/>
  <c r="C17" i="3"/>
  <c r="C4" i="1" s="1"/>
  <c r="B18" i="3"/>
  <c r="B19" i="3"/>
  <c r="B20" i="3"/>
  <c r="B17" i="3"/>
  <c r="D17" i="3" l="1"/>
  <c r="B4" i="1"/>
  <c r="D19" i="3"/>
  <c r="D6" i="1" s="1"/>
  <c r="B6" i="1"/>
  <c r="D20" i="3"/>
  <c r="D7" i="1" s="1"/>
  <c r="B7" i="1"/>
  <c r="D18" i="3"/>
  <c r="D5" i="1" s="1"/>
  <c r="B5" i="1"/>
  <c r="B11" i="3"/>
  <c r="B12" i="3"/>
  <c r="B13" i="3"/>
  <c r="B10" i="3"/>
  <c r="C11" i="3"/>
  <c r="D11" i="3" s="1"/>
  <c r="C12" i="3"/>
  <c r="D12" i="3" s="1"/>
  <c r="C13" i="3"/>
  <c r="C10" i="3"/>
  <c r="D6" i="3"/>
  <c r="D5" i="3"/>
  <c r="D4" i="3"/>
  <c r="D3" i="3"/>
  <c r="I23" i="2"/>
  <c r="B6" i="2" s="1"/>
  <c r="D16" i="1" s="1"/>
  <c r="D23" i="2"/>
  <c r="B7" i="2" s="1"/>
  <c r="I13" i="2"/>
  <c r="B5" i="2" s="1"/>
  <c r="D13" i="3" l="1"/>
  <c r="D7" i="3"/>
  <c r="D15" i="1"/>
  <c r="B12" i="2"/>
  <c r="D21" i="1" s="1"/>
  <c r="D10" i="3"/>
  <c r="D14" i="3" s="1"/>
  <c r="D21" i="3"/>
  <c r="D4" i="1"/>
  <c r="D17" i="1"/>
  <c r="E9" i="1" l="1"/>
  <c r="E10" i="1" s="1"/>
  <c r="E22" i="1" s="1"/>
  <c r="D9" i="1"/>
  <c r="D10" i="1" s="1"/>
  <c r="D22" i="1" s="1"/>
</calcChain>
</file>

<file path=xl/sharedStrings.xml><?xml version="1.0" encoding="utf-8"?>
<sst xmlns="http://schemas.openxmlformats.org/spreadsheetml/2006/main" count="92" uniqueCount="58">
  <si>
    <t>Description</t>
  </si>
  <si>
    <t>Amount</t>
  </si>
  <si>
    <t>Rights</t>
  </si>
  <si>
    <t>Tech</t>
  </si>
  <si>
    <t>Costumes and Make-Up</t>
  </si>
  <si>
    <t>Publicity</t>
  </si>
  <si>
    <t>Set and props</t>
  </si>
  <si>
    <t>Misc. Expenses</t>
  </si>
  <si>
    <t>Total (Gross) Expenditure</t>
  </si>
  <si>
    <t>Tech Breakdown</t>
  </si>
  <si>
    <t>Desciption</t>
  </si>
  <si>
    <t>Source</t>
  </si>
  <si>
    <t>Quantity</t>
  </si>
  <si>
    <t>DST</t>
  </si>
  <si>
    <t>Costume Breakdown</t>
  </si>
  <si>
    <t>Set And Props breakdown</t>
  </si>
  <si>
    <t>Total</t>
  </si>
  <si>
    <t>Capacity</t>
  </si>
  <si>
    <t>%</t>
  </si>
  <si>
    <t>Standard</t>
  </si>
  <si>
    <t>Concession</t>
  </si>
  <si>
    <t>Ticket Type</t>
  </si>
  <si>
    <t>Subtotals</t>
  </si>
  <si>
    <t>Programmes</t>
  </si>
  <si>
    <t>Total Takings</t>
  </si>
  <si>
    <t>Funding</t>
  </si>
  <si>
    <t>Projected Sales per night</t>
  </si>
  <si>
    <t>Performances</t>
  </si>
  <si>
    <t>Income</t>
  </si>
  <si>
    <t>Predicted</t>
  </si>
  <si>
    <t>Income Type</t>
  </si>
  <si>
    <t>Quantity Sold (per night)</t>
  </si>
  <si>
    <t>Sub Total</t>
  </si>
  <si>
    <t>Gross Income</t>
  </si>
  <si>
    <t>5% ART Levy?</t>
  </si>
  <si>
    <t>yes</t>
  </si>
  <si>
    <t>no</t>
  </si>
  <si>
    <t>Net Income</t>
  </si>
  <si>
    <t>Expenditure</t>
  </si>
  <si>
    <t>Net Profit</t>
  </si>
  <si>
    <t>Unit Price</t>
  </si>
  <si>
    <t>Unit price</t>
  </si>
  <si>
    <t>% Capacity</t>
  </si>
  <si>
    <t>Info</t>
  </si>
  <si>
    <t>Production Title:</t>
  </si>
  <si>
    <t>Venue:</t>
  </si>
  <si>
    <t>Scripts</t>
  </si>
  <si>
    <t>NSDF</t>
  </si>
  <si>
    <t>Venue Hire</t>
  </si>
  <si>
    <t>Capacity:</t>
  </si>
  <si>
    <t>No. of Performances:</t>
  </si>
  <si>
    <t>To Edit (click names to follow link)</t>
  </si>
  <si>
    <t>Show details</t>
  </si>
  <si>
    <t>Levy?</t>
  </si>
  <si>
    <t>Please note that this Budget is only suggested as a guideline and needs to be adjusted as appropriate for each individual show</t>
  </si>
  <si>
    <t>With Funding</t>
  </si>
  <si>
    <t>Without Funding</t>
  </si>
  <si>
    <t>If you have any questions regarding budgeting please contact dst.treasurer@durham.ac.uk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</si>
</sst>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E5ECE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E5ECE"/>
        <bgColor indexed="64"/>
      </patternFill>
    </fill>
    <fill>
      <patternFill patternType="solid">
        <fgColor rgb="FFAE5DFF"/>
        <bgColor indexed="64"/>
      </patternFill>
    </fill>
    <fill>
      <patternFill patternType="solid">
        <fgColor rgb="FFC993FF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/>
    <xf numFmtId="44" fontId="0" fillId="0" borderId="0" xfId="1" applyFont="1"/>
    <xf numFmtId="44" fontId="2" fillId="0" borderId="0" xfId="1" applyFont="1" applyFill="1"/>
    <xf numFmtId="44" fontId="2" fillId="0" borderId="0" xfId="1" applyFont="1"/>
    <xf numFmtId="0" fontId="4" fillId="0" borderId="0" xfId="0" applyFont="1"/>
    <xf numFmtId="164" fontId="4" fillId="0" borderId="0" xfId="1" applyNumberFormat="1" applyFont="1"/>
    <xf numFmtId="44" fontId="4" fillId="0" borderId="0" xfId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3" borderId="0" xfId="0" applyFont="1" applyFill="1"/>
    <xf numFmtId="0" fontId="0" fillId="4" borderId="1" xfId="0" applyFill="1" applyBorder="1"/>
    <xf numFmtId="0" fontId="0" fillId="4" borderId="0" xfId="0" applyFill="1"/>
    <xf numFmtId="44" fontId="0" fillId="5" borderId="0" xfId="1" applyFont="1" applyFill="1"/>
    <xf numFmtId="0" fontId="4" fillId="0" borderId="0" xfId="0" applyFont="1" applyFill="1"/>
    <xf numFmtId="0" fontId="0" fillId="0" borderId="3" xfId="0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44" fontId="0" fillId="5" borderId="0" xfId="0" applyNumberFormat="1" applyFill="1"/>
    <xf numFmtId="0" fontId="0" fillId="5" borderId="2" xfId="0" applyFill="1" applyBorder="1"/>
    <xf numFmtId="44" fontId="0" fillId="5" borderId="2" xfId="1" applyFont="1" applyFill="1" applyBorder="1"/>
    <xf numFmtId="0" fontId="0" fillId="4" borderId="6" xfId="0" applyFill="1" applyBorder="1"/>
    <xf numFmtId="0" fontId="0" fillId="3" borderId="6" xfId="0" applyFill="1" applyBorder="1"/>
    <xf numFmtId="0" fontId="0" fillId="3" borderId="7" xfId="0" applyFill="1" applyBorder="1"/>
    <xf numFmtId="44" fontId="0" fillId="3" borderId="8" xfId="0" applyNumberFormat="1" applyFill="1" applyBorder="1"/>
    <xf numFmtId="0" fontId="0" fillId="4" borderId="6" xfId="0" applyFill="1" applyBorder="1" applyAlignment="1"/>
    <xf numFmtId="0" fontId="0" fillId="4" borderId="7" xfId="0" applyFill="1" applyBorder="1"/>
    <xf numFmtId="44" fontId="0" fillId="4" borderId="8" xfId="1" applyFont="1" applyFill="1" applyBorder="1"/>
    <xf numFmtId="44" fontId="0" fillId="3" borderId="8" xfId="1" applyFont="1" applyFill="1" applyBorder="1"/>
    <xf numFmtId="1" fontId="0" fillId="5" borderId="0" xfId="0" applyNumberFormat="1" applyFill="1"/>
    <xf numFmtId="164" fontId="0" fillId="5" borderId="0" xfId="0" applyNumberFormat="1" applyFill="1"/>
    <xf numFmtId="0" fontId="0" fillId="2" borderId="6" xfId="0" applyFill="1" applyBorder="1"/>
    <xf numFmtId="0" fontId="0" fillId="2" borderId="7" xfId="0" applyFill="1" applyBorder="1"/>
    <xf numFmtId="164" fontId="0" fillId="2" borderId="8" xfId="0" applyNumberFormat="1" applyFill="1" applyBorder="1"/>
    <xf numFmtId="44" fontId="0" fillId="2" borderId="8" xfId="0" applyNumberFormat="1" applyFill="1" applyBorder="1"/>
    <xf numFmtId="0" fontId="4" fillId="6" borderId="7" xfId="0" applyFont="1" applyFill="1" applyBorder="1"/>
    <xf numFmtId="0" fontId="0" fillId="6" borderId="8" xfId="0" applyFill="1" applyBorder="1"/>
    <xf numFmtId="0" fontId="0" fillId="4" borderId="9" xfId="0" applyFill="1" applyBorder="1"/>
    <xf numFmtId="0" fontId="0" fillId="2" borderId="10" xfId="0" applyFill="1" applyBorder="1"/>
    <xf numFmtId="0" fontId="2" fillId="0" borderId="11" xfId="0" applyFont="1" applyBorder="1"/>
    <xf numFmtId="6" fontId="2" fillId="0" borderId="5" xfId="0" applyNumberFormat="1" applyFont="1" applyBorder="1"/>
    <xf numFmtId="0" fontId="0" fillId="0" borderId="11" xfId="0" applyBorder="1"/>
    <xf numFmtId="0" fontId="0" fillId="0" borderId="5" xfId="0" applyBorder="1"/>
    <xf numFmtId="6" fontId="0" fillId="4" borderId="8" xfId="0" applyNumberFormat="1" applyFill="1" applyBorder="1"/>
    <xf numFmtId="0" fontId="0" fillId="4" borderId="8" xfId="0" applyFill="1" applyBorder="1"/>
    <xf numFmtId="0" fontId="0" fillId="2" borderId="4" xfId="0" applyFill="1" applyBorder="1"/>
    <xf numFmtId="0" fontId="5" fillId="0" borderId="0" xfId="0" applyFont="1" applyFill="1" applyBorder="1"/>
    <xf numFmtId="44" fontId="5" fillId="0" borderId="0" xfId="1" applyFont="1" applyFill="1" applyBorder="1"/>
    <xf numFmtId="0" fontId="5" fillId="5" borderId="0" xfId="2" applyFont="1" applyFill="1"/>
    <xf numFmtId="0" fontId="5" fillId="4" borderId="1" xfId="2" applyFont="1" applyFill="1" applyBorder="1"/>
    <xf numFmtId="0" fontId="5" fillId="4" borderId="0" xfId="2" applyFont="1" applyFill="1"/>
    <xf numFmtId="44" fontId="5" fillId="5" borderId="0" xfId="2" applyNumberFormat="1" applyFont="1" applyFill="1"/>
    <xf numFmtId="0" fontId="5" fillId="4" borderId="2" xfId="2" applyFont="1" applyFill="1" applyBorder="1"/>
    <xf numFmtId="0" fontId="5" fillId="5" borderId="2" xfId="2" applyFont="1" applyFill="1" applyBorder="1"/>
    <xf numFmtId="44" fontId="5" fillId="5" borderId="2" xfId="2" applyNumberFormat="1" applyFont="1" applyFill="1" applyBorder="1"/>
    <xf numFmtId="0" fontId="5" fillId="4" borderId="4" xfId="2" applyFont="1" applyFill="1" applyBorder="1"/>
    <xf numFmtId="0" fontId="5" fillId="4" borderId="5" xfId="2" applyFont="1" applyFill="1" applyBorder="1"/>
    <xf numFmtId="0" fontId="4" fillId="0" borderId="4" xfId="0" applyFont="1" applyBorder="1"/>
    <xf numFmtId="0" fontId="4" fillId="0" borderId="9" xfId="0" applyFont="1" applyBorder="1"/>
    <xf numFmtId="0" fontId="10" fillId="3" borderId="0" xfId="2" applyFont="1" applyFill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6" xfId="0" applyFont="1" applyFill="1" applyBorder="1"/>
    <xf numFmtId="44" fontId="4" fillId="0" borderId="0" xfId="1" applyFont="1" applyFill="1"/>
    <xf numFmtId="0" fontId="11" fillId="0" borderId="0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10" fillId="3" borderId="7" xfId="0" applyFont="1" applyFill="1" applyBorder="1"/>
    <xf numFmtId="0" fontId="3" fillId="3" borderId="8" xfId="0" applyFont="1" applyFill="1" applyBorder="1"/>
    <xf numFmtId="0" fontId="3" fillId="2" borderId="6" xfId="0" applyFont="1" applyFill="1" applyBorder="1"/>
    <xf numFmtId="0" fontId="9" fillId="0" borderId="0" xfId="2"/>
    <xf numFmtId="0" fontId="3" fillId="3" borderId="11" xfId="0" applyFont="1" applyFill="1" applyBorder="1"/>
    <xf numFmtId="0" fontId="4" fillId="0" borderId="5" xfId="0" applyFont="1" applyBorder="1"/>
    <xf numFmtId="0" fontId="10" fillId="3" borderId="11" xfId="2" applyFont="1" applyFill="1" applyBorder="1"/>
    <xf numFmtId="0" fontId="10" fillId="2" borderId="6" xfId="0" applyFont="1" applyFill="1" applyBorder="1"/>
    <xf numFmtId="0" fontId="5" fillId="5" borderId="8" xfId="0" applyFont="1" applyFill="1" applyBorder="1"/>
    <xf numFmtId="0" fontId="10" fillId="0" borderId="0" xfId="0" applyFont="1"/>
    <xf numFmtId="0" fontId="8" fillId="0" borderId="0" xfId="0" applyFont="1"/>
    <xf numFmtId="6" fontId="5" fillId="5" borderId="2" xfId="2" applyNumberFormat="1" applyFont="1" applyFill="1" applyBorder="1"/>
    <xf numFmtId="0" fontId="0" fillId="4" borderId="13" xfId="0" applyFill="1" applyBorder="1"/>
    <xf numFmtId="0" fontId="0" fillId="5" borderId="14" xfId="0" applyFill="1" applyBorder="1"/>
    <xf numFmtId="44" fontId="0" fillId="5" borderId="15" xfId="1" applyFont="1" applyFill="1" applyBorder="1"/>
    <xf numFmtId="0" fontId="5" fillId="0" borderId="0" xfId="0" applyFont="1" applyAlignment="1">
      <alignment horizontal="left"/>
    </xf>
    <xf numFmtId="0" fontId="4" fillId="0" borderId="0" xfId="2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4" borderId="0" xfId="2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93FF"/>
      <color rgb="FF9E5ECE"/>
      <color rgb="FFE2C5FF"/>
      <color rgb="FFAE5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93FF"/>
  </sheetPr>
  <dimension ref="A1:M23"/>
  <sheetViews>
    <sheetView tabSelected="1" workbookViewId="0">
      <selection activeCell="E11" sqref="E11"/>
    </sheetView>
  </sheetViews>
  <sheetFormatPr defaultRowHeight="15" x14ac:dyDescent="0.25"/>
  <cols>
    <col min="1" max="1" width="12.140625" bestFit="1" customWidth="1"/>
    <col min="2" max="2" width="23.28515625" bestFit="1" customWidth="1"/>
    <col min="3" max="3" width="11.140625" bestFit="1" customWidth="1"/>
    <col min="4" max="4" width="12.85546875" bestFit="1" customWidth="1"/>
    <col min="5" max="5" width="16" bestFit="1" customWidth="1"/>
    <col min="7" max="7" width="25.85546875" bestFit="1" customWidth="1"/>
    <col min="8" max="8" width="19" bestFit="1" customWidth="1"/>
    <col min="9" max="9" width="12.7109375" customWidth="1"/>
    <col min="10" max="10" width="9.140625" customWidth="1"/>
    <col min="13" max="13" width="9.140625" hidden="1" customWidth="1"/>
  </cols>
  <sheetData>
    <row r="1" spans="1:13" x14ac:dyDescent="0.25">
      <c r="A1" s="62" t="s">
        <v>28</v>
      </c>
      <c r="B1" s="12"/>
      <c r="C1" s="12"/>
      <c r="D1" s="12"/>
      <c r="G1" s="63" t="s">
        <v>44</v>
      </c>
      <c r="H1" s="60"/>
      <c r="M1" s="10" t="s">
        <v>35</v>
      </c>
    </row>
    <row r="2" spans="1:13" x14ac:dyDescent="0.25">
      <c r="A2" s="51" t="s">
        <v>29</v>
      </c>
      <c r="B2" s="51">
        <f>Income!B16</f>
        <v>0</v>
      </c>
      <c r="C2" s="51" t="s">
        <v>42</v>
      </c>
      <c r="D2" s="51"/>
      <c r="G2" s="75" t="s">
        <v>45</v>
      </c>
      <c r="H2" s="76"/>
      <c r="J2" s="6"/>
      <c r="M2" s="10" t="s">
        <v>36</v>
      </c>
    </row>
    <row r="3" spans="1:13" x14ac:dyDescent="0.25">
      <c r="A3" s="52" t="s">
        <v>30</v>
      </c>
      <c r="B3" s="52" t="s">
        <v>31</v>
      </c>
      <c r="C3" s="52" t="s">
        <v>41</v>
      </c>
      <c r="D3" s="52" t="s">
        <v>32</v>
      </c>
      <c r="G3" s="77" t="s">
        <v>49</v>
      </c>
      <c r="H3" s="76"/>
      <c r="J3" s="9"/>
    </row>
    <row r="4" spans="1:13" x14ac:dyDescent="0.25">
      <c r="A4" s="53" t="str">
        <f>Income!A17</f>
        <v>Standard</v>
      </c>
      <c r="B4" s="51">
        <f>Income!B17</f>
        <v>0</v>
      </c>
      <c r="C4" s="54">
        <f>Income!C17</f>
        <v>6</v>
      </c>
      <c r="D4" s="54">
        <f>Income!D17</f>
        <v>0</v>
      </c>
      <c r="E4" s="74" t="str">
        <f>IF(Income!$L$1&lt;&gt;" ","Click Me","")</f>
        <v/>
      </c>
      <c r="G4" s="64" t="s">
        <v>50</v>
      </c>
      <c r="H4" s="61"/>
      <c r="J4" s="11"/>
    </row>
    <row r="5" spans="1:13" x14ac:dyDescent="0.25">
      <c r="A5" s="53" t="str">
        <f>Income!A18</f>
        <v>Concession</v>
      </c>
      <c r="B5" s="51">
        <f>Income!B18</f>
        <v>0</v>
      </c>
      <c r="C5" s="54">
        <f>Income!C18</f>
        <v>5</v>
      </c>
      <c r="D5" s="54">
        <f>Income!D18</f>
        <v>0</v>
      </c>
      <c r="E5" s="74" t="str">
        <f>IF(Income!$L$1&lt;&gt;" ","Click Me","")</f>
        <v/>
      </c>
      <c r="G5" s="6"/>
    </row>
    <row r="6" spans="1:13" x14ac:dyDescent="0.25">
      <c r="A6" s="53" t="str">
        <f>Income!A19</f>
        <v>DST</v>
      </c>
      <c r="B6" s="51">
        <f>Income!B19</f>
        <v>0</v>
      </c>
      <c r="C6" s="54">
        <f>Income!C19</f>
        <v>4.5</v>
      </c>
      <c r="D6" s="54">
        <f>Income!D19</f>
        <v>0</v>
      </c>
      <c r="E6" s="74" t="str">
        <f>IF(Income!$L$1&lt;&gt;" ","Click Me","")</f>
        <v/>
      </c>
      <c r="G6" s="88" t="s">
        <v>51</v>
      </c>
      <c r="H6" s="88"/>
    </row>
    <row r="7" spans="1:13" x14ac:dyDescent="0.25">
      <c r="A7" s="53" t="str">
        <f>Income!A20</f>
        <v>Programmes</v>
      </c>
      <c r="B7" s="51">
        <f>Income!B20</f>
        <v>0</v>
      </c>
      <c r="C7" s="54">
        <f>Income!C20</f>
        <v>0.5</v>
      </c>
      <c r="D7" s="54">
        <f>Income!D20</f>
        <v>0</v>
      </c>
      <c r="G7" s="87" t="s">
        <v>52</v>
      </c>
      <c r="H7" s="86">
        <v>1</v>
      </c>
    </row>
    <row r="8" spans="1:13" x14ac:dyDescent="0.25">
      <c r="B8" s="55" t="s">
        <v>25</v>
      </c>
      <c r="C8" s="56"/>
      <c r="D8" s="82">
        <f>Income!$H6</f>
        <v>0</v>
      </c>
      <c r="E8" s="57">
        <f>Income!I6</f>
        <v>0</v>
      </c>
      <c r="G8" s="87" t="s">
        <v>28</v>
      </c>
      <c r="H8" s="86">
        <v>2</v>
      </c>
    </row>
    <row r="9" spans="1:13" x14ac:dyDescent="0.25">
      <c r="B9" s="18" t="s">
        <v>33</v>
      </c>
      <c r="C9" s="22"/>
      <c r="D9" s="23">
        <f>SUM($D4:$D8)</f>
        <v>0</v>
      </c>
      <c r="E9" s="23">
        <f>SUM($D4:$D7)</f>
        <v>0</v>
      </c>
      <c r="G9" s="87" t="s">
        <v>38</v>
      </c>
      <c r="H9" s="86">
        <v>3</v>
      </c>
    </row>
    <row r="10" spans="1:13" x14ac:dyDescent="0.25">
      <c r="B10" s="14" t="s">
        <v>34</v>
      </c>
      <c r="C10" s="16" t="s">
        <v>36</v>
      </c>
      <c r="D10" s="15">
        <f>IF($C10="yes",SUM($D4:$D6)*0.95+SUM($D7:$D8),$D9)</f>
        <v>0</v>
      </c>
      <c r="E10" s="15">
        <f>IF($C10="yes",SUM($D4:$D6)*0.95+SUM($D7:$D7),$E9)</f>
        <v>0</v>
      </c>
      <c r="G10" s="87" t="s">
        <v>53</v>
      </c>
      <c r="H10" s="86">
        <v>4</v>
      </c>
    </row>
    <row r="11" spans="1:13" ht="15.75" thickBot="1" x14ac:dyDescent="0.3">
      <c r="A11" s="17"/>
      <c r="B11" s="83" t="s">
        <v>37</v>
      </c>
      <c r="C11" s="84"/>
      <c r="D11" s="85">
        <f>((D10-D8)/1.2)+D8</f>
        <v>0</v>
      </c>
      <c r="E11" s="85">
        <f>((E10-E8)/1.2)+E8</f>
        <v>0</v>
      </c>
      <c r="G11" s="10"/>
      <c r="H11" s="10"/>
    </row>
    <row r="12" spans="1:13" ht="15.75" thickTop="1" x14ac:dyDescent="0.25">
      <c r="A12" s="62" t="s">
        <v>38</v>
      </c>
      <c r="B12" s="12"/>
      <c r="C12" s="12"/>
      <c r="D12" s="12"/>
      <c r="G12" s="10"/>
      <c r="H12" s="10"/>
    </row>
    <row r="13" spans="1:13" x14ac:dyDescent="0.25">
      <c r="A13" s="52" t="str">
        <f>Expenditure!A1</f>
        <v>Description</v>
      </c>
      <c r="B13" s="52"/>
      <c r="C13" s="52"/>
      <c r="D13" s="52" t="str">
        <f>Expenditure!B1</f>
        <v>Amount</v>
      </c>
      <c r="G13" s="10"/>
      <c r="H13" s="10"/>
    </row>
    <row r="14" spans="1:13" x14ac:dyDescent="0.25">
      <c r="A14" s="53" t="str">
        <f>Expenditure!A2 &amp; ", " &amp; Expenditure!A3 &amp; " and " &amp;Expenditure!A4</f>
        <v>Rights, Scripts and Venue Hire</v>
      </c>
      <c r="B14" s="53"/>
      <c r="C14" s="58"/>
      <c r="D14" s="54">
        <f>Expenditure!B2+Expenditure!B3+Expenditure!B4</f>
        <v>0</v>
      </c>
      <c r="G14" s="80"/>
      <c r="H14" s="10"/>
    </row>
    <row r="15" spans="1:13" x14ac:dyDescent="0.25">
      <c r="A15" s="53" t="str">
        <f>Expenditure!A5</f>
        <v>Tech</v>
      </c>
      <c r="B15" s="53"/>
      <c r="C15" s="59"/>
      <c r="D15" s="54">
        <f>Expenditure!B5</f>
        <v>0</v>
      </c>
      <c r="G15" s="10"/>
      <c r="H15" s="10"/>
    </row>
    <row r="16" spans="1:13" x14ac:dyDescent="0.25">
      <c r="A16" s="92" t="str">
        <f>Expenditure!A6</f>
        <v>Costumes and Make-Up</v>
      </c>
      <c r="B16" s="92"/>
      <c r="C16" s="59"/>
      <c r="D16" s="54">
        <f>Expenditure!B6</f>
        <v>0</v>
      </c>
      <c r="G16" s="80"/>
      <c r="H16" s="10"/>
    </row>
    <row r="17" spans="1:9" ht="15" customHeight="1" x14ac:dyDescent="0.25">
      <c r="A17" s="92" t="str">
        <f>Expenditure!A7</f>
        <v>Set and props</v>
      </c>
      <c r="B17" s="92"/>
      <c r="C17" s="59"/>
      <c r="D17" s="54">
        <f>Expenditure!B7</f>
        <v>0</v>
      </c>
      <c r="G17" s="89" t="s">
        <v>54</v>
      </c>
      <c r="H17" s="89"/>
      <c r="I17" s="89"/>
    </row>
    <row r="18" spans="1:9" x14ac:dyDescent="0.25">
      <c r="A18" s="53" t="str">
        <f>Expenditure!A9 &amp; " and " &amp;Expenditure!A10</f>
        <v>Publicity and Programmes</v>
      </c>
      <c r="B18" s="53"/>
      <c r="C18" s="59"/>
      <c r="D18" s="54">
        <f>Expenditure!B9+Expenditure!B10</f>
        <v>0</v>
      </c>
      <c r="G18" s="89"/>
      <c r="H18" s="89"/>
      <c r="I18" s="89"/>
    </row>
    <row r="19" spans="1:9" x14ac:dyDescent="0.25">
      <c r="A19" s="53" t="str">
        <f>Expenditure!A8</f>
        <v>NSDF</v>
      </c>
      <c r="B19" s="53"/>
      <c r="C19" s="59"/>
      <c r="D19" s="54">
        <f>Expenditure!B8</f>
        <v>0</v>
      </c>
      <c r="G19" s="90" t="s">
        <v>57</v>
      </c>
      <c r="H19" s="90"/>
      <c r="I19" s="90"/>
    </row>
    <row r="20" spans="1:9" x14ac:dyDescent="0.25">
      <c r="A20" s="92" t="str">
        <f>Expenditure!A11</f>
        <v>Misc. Expenses</v>
      </c>
      <c r="B20" s="92"/>
      <c r="C20" s="59"/>
      <c r="D20" s="54">
        <f>Expenditure!B11</f>
        <v>0</v>
      </c>
      <c r="G20" s="91"/>
      <c r="H20" s="91"/>
      <c r="I20" s="91"/>
    </row>
    <row r="21" spans="1:9" x14ac:dyDescent="0.25">
      <c r="B21" s="28" t="str">
        <f>Expenditure!A12</f>
        <v>Total (Gross) Expenditure</v>
      </c>
      <c r="C21" s="29"/>
      <c r="D21" s="30">
        <f>Expenditure!B12</f>
        <v>0</v>
      </c>
    </row>
    <row r="22" spans="1:9" x14ac:dyDescent="0.25">
      <c r="B22" s="65" t="s">
        <v>39</v>
      </c>
      <c r="C22" s="26"/>
      <c r="D22" s="27">
        <f>D11-D21</f>
        <v>0</v>
      </c>
      <c r="E22" s="27">
        <f>E11-D21</f>
        <v>0</v>
      </c>
      <c r="F22" t="s">
        <v>43</v>
      </c>
    </row>
    <row r="23" spans="1:9" x14ac:dyDescent="0.25">
      <c r="D23" t="s">
        <v>55</v>
      </c>
      <c r="E23" t="s">
        <v>56</v>
      </c>
    </row>
  </sheetData>
  <mergeCells count="6">
    <mergeCell ref="G6:H6"/>
    <mergeCell ref="G17:I18"/>
    <mergeCell ref="G19:I20"/>
    <mergeCell ref="A16:B16"/>
    <mergeCell ref="A17:B17"/>
    <mergeCell ref="A20:B20"/>
  </mergeCells>
  <conditionalFormatting sqref="H5 H7:H16">
    <cfRule type="cellIs" dxfId="3" priority="2" operator="equal">
      <formula>$M$2</formula>
    </cfRule>
    <cfRule type="cellIs" dxfId="2" priority="3" operator="equal">
      <formula>$M$1</formula>
    </cfRule>
  </conditionalFormatting>
  <conditionalFormatting sqref="E4:E6">
    <cfRule type="cellIs" dxfId="1" priority="1" operator="notEqual">
      <formula>""</formula>
    </cfRule>
  </conditionalFormatting>
  <dataValidations count="8">
    <dataValidation type="list" errorStyle="warning" allowBlank="1" showInputMessage="1" showErrorMessage="1" errorTitle="Yes/No" error="Please input &quot;yes&quot; if the ART levy is applicable or &quot;no&quot; if not." sqref="C10">
      <formula1>$M$1:$M$2</formula1>
    </dataValidation>
    <dataValidation allowBlank="1" showInputMessage="1" showErrorMessage="1" promptTitle="Formula" prompt="Taken from Income Sheet lowest prediction" sqref="A2:A8 B8 B2:D7 D8:E8"/>
    <dataValidation allowBlank="1" showInputMessage="1" showErrorMessage="1" promptTitle="Formula" prompt="Sum of all Income" sqref="B9:E9"/>
    <dataValidation allowBlank="1" showInputMessage="1" showErrorMessage="1" promptTitle="Formula" prompt="5% Levy applied to ticket sales. Only include this if using an Assembly Rooms slot (or equivalent). If not, change cell to the left to &quot;no&quot;." sqref="D10:E10"/>
    <dataValidation allowBlank="1" showInputMessage="1" showErrorMessage="1" promptTitle="Formula" prompt="VAT Applied to Ticket and Program income after ART Levy. This is not applied to funding income." sqref="D11:E11"/>
    <dataValidation allowBlank="1" showInputMessage="1" showErrorMessage="1" promptTitle="Formula" prompt="Taken from Expenditure Sheet" sqref="A13:D21"/>
    <dataValidation allowBlank="1" showInputMessage="1" showErrorMessage="1" promptTitle="Formula" prompt="Net Income - 'Net' Expenditure." sqref="B22:E22"/>
    <dataValidation allowBlank="1" showInputMessage="1" showErrorMessage="1" prompt="Reclaimed VAT has not been included in this Example and therefore Gross Expenditure has been used for NET Expenditure" sqref="F22"/>
  </dataValidations>
  <hyperlinks>
    <hyperlink ref="G7" location="Summary!H1:H4" display="Show details"/>
    <hyperlink ref="E4:E6" location="Income!L1" display="Income!L1"/>
    <hyperlink ref="G8" location="Income!B3:C6" display="Income"/>
    <hyperlink ref="G9" location="Expenditure!B2:B11" display="Expenditure"/>
    <hyperlink ref="G10" location="Summary!C10" tooltip="Should only be yes if applying for or using an Assembly Rooms Slot" display="Levy?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L23"/>
  <sheetViews>
    <sheetView workbookViewId="0">
      <selection activeCell="B7" sqref="B7"/>
    </sheetView>
  </sheetViews>
  <sheetFormatPr defaultRowHeight="15" x14ac:dyDescent="0.25"/>
  <cols>
    <col min="1" max="1" width="23.85546875" bestFit="1" customWidth="1"/>
    <col min="2" max="2" width="11.7109375" bestFit="1" customWidth="1"/>
    <col min="6" max="6" width="19.5703125" bestFit="1" customWidth="1"/>
    <col min="7" max="7" width="16" bestFit="1" customWidth="1"/>
    <col min="8" max="8" width="16.85546875" bestFit="1" customWidth="1"/>
  </cols>
  <sheetData>
    <row r="1" spans="1:12" x14ac:dyDescent="0.25">
      <c r="A1" s="68" t="s">
        <v>0</v>
      </c>
      <c r="B1" s="68" t="s">
        <v>1</v>
      </c>
      <c r="F1" s="69" t="s">
        <v>9</v>
      </c>
      <c r="G1" s="69"/>
      <c r="H1" s="69"/>
      <c r="I1" s="69"/>
    </row>
    <row r="2" spans="1:12" x14ac:dyDescent="0.25">
      <c r="A2" s="14" t="s">
        <v>2</v>
      </c>
      <c r="B2" s="8"/>
      <c r="F2" s="13" t="s">
        <v>10</v>
      </c>
      <c r="G2" s="13" t="s">
        <v>11</v>
      </c>
      <c r="H2" s="13" t="s">
        <v>12</v>
      </c>
      <c r="I2" s="13" t="s">
        <v>1</v>
      </c>
    </row>
    <row r="3" spans="1:12" x14ac:dyDescent="0.25">
      <c r="A3" s="14" t="s">
        <v>46</v>
      </c>
      <c r="B3" s="8"/>
      <c r="F3" s="1"/>
      <c r="G3" s="1"/>
      <c r="H3" s="1"/>
      <c r="I3" s="4"/>
    </row>
    <row r="4" spans="1:12" x14ac:dyDescent="0.25">
      <c r="A4" s="14" t="s">
        <v>48</v>
      </c>
      <c r="B4" s="8"/>
      <c r="I4" s="3"/>
    </row>
    <row r="5" spans="1:12" x14ac:dyDescent="0.25">
      <c r="A5" s="14" t="s">
        <v>3</v>
      </c>
      <c r="B5" s="15">
        <f>I13</f>
        <v>0</v>
      </c>
      <c r="I5" s="3"/>
      <c r="L5" s="67"/>
    </row>
    <row r="6" spans="1:12" x14ac:dyDescent="0.25">
      <c r="A6" s="14" t="s">
        <v>4</v>
      </c>
      <c r="B6" s="15">
        <f>I23</f>
        <v>0</v>
      </c>
      <c r="I6" s="3"/>
      <c r="L6" s="67"/>
    </row>
    <row r="7" spans="1:12" x14ac:dyDescent="0.25">
      <c r="A7" s="14" t="s">
        <v>6</v>
      </c>
      <c r="B7" s="15">
        <f>D23</f>
        <v>0</v>
      </c>
      <c r="I7" s="3"/>
      <c r="L7" s="67"/>
    </row>
    <row r="8" spans="1:12" x14ac:dyDescent="0.25">
      <c r="A8" s="14" t="s">
        <v>47</v>
      </c>
      <c r="B8" s="66"/>
      <c r="I8" s="3"/>
      <c r="L8" s="67"/>
    </row>
    <row r="9" spans="1:12" x14ac:dyDescent="0.25">
      <c r="A9" s="14" t="s">
        <v>5</v>
      </c>
      <c r="B9" s="8"/>
      <c r="I9" s="3"/>
      <c r="L9" s="67"/>
    </row>
    <row r="10" spans="1:12" x14ac:dyDescent="0.25">
      <c r="A10" s="14" t="s">
        <v>23</v>
      </c>
      <c r="B10" s="8"/>
      <c r="I10" s="3"/>
      <c r="L10" s="67"/>
    </row>
    <row r="11" spans="1:12" x14ac:dyDescent="0.25">
      <c r="A11" s="14" t="s">
        <v>7</v>
      </c>
      <c r="B11" s="8"/>
      <c r="I11" s="3"/>
      <c r="L11" s="67"/>
    </row>
    <row r="12" spans="1:12" x14ac:dyDescent="0.25">
      <c r="A12" s="25" t="s">
        <v>8</v>
      </c>
      <c r="B12" s="31">
        <f>SUM(B2:B11)</f>
        <v>0</v>
      </c>
      <c r="I12" s="3"/>
      <c r="L12" s="67"/>
    </row>
    <row r="13" spans="1:12" x14ac:dyDescent="0.25">
      <c r="F13" s="24" t="s">
        <v>16</v>
      </c>
      <c r="G13" s="29"/>
      <c r="H13" s="29"/>
      <c r="I13" s="30">
        <f>SUM(I3:I12)</f>
        <v>0</v>
      </c>
      <c r="L13" s="67"/>
    </row>
    <row r="14" spans="1:12" x14ac:dyDescent="0.25">
      <c r="L14" s="67"/>
    </row>
    <row r="15" spans="1:12" x14ac:dyDescent="0.25">
      <c r="A15" s="69" t="s">
        <v>15</v>
      </c>
      <c r="B15" s="69"/>
      <c r="C15" s="69"/>
      <c r="D15" s="69"/>
      <c r="E15" s="49"/>
      <c r="F15" s="69" t="s">
        <v>14</v>
      </c>
      <c r="G15" s="69"/>
      <c r="H15" s="70"/>
      <c r="I15" s="69"/>
      <c r="L15" s="67"/>
    </row>
    <row r="16" spans="1:12" x14ac:dyDescent="0.25">
      <c r="A16" s="13" t="s">
        <v>0</v>
      </c>
      <c r="B16" s="13" t="s">
        <v>11</v>
      </c>
      <c r="C16" s="13" t="s">
        <v>12</v>
      </c>
      <c r="D16" s="13" t="s">
        <v>1</v>
      </c>
      <c r="E16" s="49"/>
      <c r="F16" s="13" t="s">
        <v>0</v>
      </c>
      <c r="G16" s="13" t="s">
        <v>11</v>
      </c>
      <c r="H16" s="13" t="s">
        <v>12</v>
      </c>
      <c r="I16" s="13" t="s">
        <v>1</v>
      </c>
      <c r="L16" s="67"/>
    </row>
    <row r="17" spans="1:12" x14ac:dyDescent="0.25">
      <c r="A17" s="2"/>
      <c r="B17" s="2"/>
      <c r="C17" s="2"/>
      <c r="D17" s="5"/>
      <c r="E17" s="50"/>
      <c r="F17" s="2"/>
      <c r="G17" s="2"/>
      <c r="H17" s="2"/>
      <c r="I17" s="5"/>
      <c r="L17" s="67"/>
    </row>
    <row r="18" spans="1:12" x14ac:dyDescent="0.25">
      <c r="D18" s="3"/>
      <c r="E18" s="50"/>
      <c r="I18" s="3"/>
    </row>
    <row r="19" spans="1:12" x14ac:dyDescent="0.25">
      <c r="D19" s="3"/>
      <c r="E19" s="50"/>
      <c r="I19" s="3"/>
    </row>
    <row r="20" spans="1:12" x14ac:dyDescent="0.25">
      <c r="D20" s="3"/>
      <c r="E20" s="50"/>
      <c r="I20" s="3"/>
    </row>
    <row r="21" spans="1:12" x14ac:dyDescent="0.25">
      <c r="D21" s="3"/>
      <c r="E21" s="50"/>
      <c r="I21" s="3"/>
    </row>
    <row r="22" spans="1:12" x14ac:dyDescent="0.25">
      <c r="D22" s="3"/>
      <c r="E22" s="50"/>
      <c r="I22" s="3"/>
    </row>
    <row r="23" spans="1:12" x14ac:dyDescent="0.25">
      <c r="A23" s="24" t="s">
        <v>16</v>
      </c>
      <c r="B23" s="29"/>
      <c r="C23" s="29"/>
      <c r="D23" s="30">
        <f>SUM(D17:D22)</f>
        <v>0</v>
      </c>
      <c r="E23" s="50"/>
      <c r="F23" s="24" t="s">
        <v>16</v>
      </c>
      <c r="G23" s="29"/>
      <c r="H23" s="29"/>
      <c r="I23" s="30">
        <f>SUM(I17:I22)</f>
        <v>0</v>
      </c>
    </row>
  </sheetData>
  <dataValidations count="8">
    <dataValidation allowBlank="1" showInputMessage="1" showErrorMessage="1" prompt="Add a breakdown of a prediction of the tech that will be hired for this production" sqref="F3:I12"/>
    <dataValidation allowBlank="1" showInputMessage="1" showErrorMessage="1" promptTitle="Formula" prompt="Sum of Set and Props. Double check this if more cells added" sqref="D23:E23"/>
    <dataValidation allowBlank="1" showInputMessage="1" showErrorMessage="1" promptTitle="Formula" prompt="Sum of costumes. Double check this value if more cells added" sqref="I23"/>
    <dataValidation allowBlank="1" showInputMessage="1" showErrorMessage="1" promptTitle="Formula" prompt="Sum of Tech. Double check this if any rows are added" sqref="I13"/>
    <dataValidation allowBlank="1" showInputMessage="1" showErrorMessage="1" promptTitle="Formula" prompt="Taken from Sum of Tech Breakdown. Double check this figure" sqref="B5:B8"/>
    <dataValidation allowBlank="1" showInputMessage="1" showErrorMessage="1" promptTitle="Formula" prompt="Sum of above expenditure subtotals" sqref="B12"/>
    <dataValidation allowBlank="1" showInputMessage="1" showErrorMessage="1" prompt="Add a breakdown of the costumes bought or hired for this production" sqref="F17:G22 I17:I22"/>
    <dataValidation allowBlank="1" showInputMessage="1" showErrorMessage="1" prompt="Add a breakdown of any Set/Props costs for the production" sqref="A17:B22 D17:E2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M21"/>
  <sheetViews>
    <sheetView workbookViewId="0">
      <selection activeCell="D26" sqref="D26"/>
    </sheetView>
  </sheetViews>
  <sheetFormatPr defaultRowHeight="15" x14ac:dyDescent="0.25"/>
  <cols>
    <col min="1" max="1" width="12.140625" bestFit="1" customWidth="1"/>
    <col min="2" max="2" width="23.42578125" bestFit="1" customWidth="1"/>
    <col min="3" max="3" width="11.140625" bestFit="1" customWidth="1"/>
    <col min="4" max="4" width="13.42578125" bestFit="1" customWidth="1"/>
    <col min="7" max="7" width="12.42578125" bestFit="1" customWidth="1"/>
    <col min="10" max="10" width="13.42578125" bestFit="1" customWidth="1"/>
    <col min="12" max="12" width="38.85546875" bestFit="1" customWidth="1"/>
    <col min="13" max="13" width="0" hidden="1" customWidth="1"/>
  </cols>
  <sheetData>
    <row r="1" spans="1:13" x14ac:dyDescent="0.25">
      <c r="A1" s="65" t="s">
        <v>17</v>
      </c>
      <c r="B1" s="71">
        <v>100</v>
      </c>
      <c r="C1" s="72" t="s">
        <v>18</v>
      </c>
      <c r="G1" s="41" t="s">
        <v>25</v>
      </c>
      <c r="H1" s="48"/>
      <c r="J1" s="73" t="s">
        <v>17</v>
      </c>
      <c r="K1" s="79">
        <f>Summary!H3</f>
        <v>0</v>
      </c>
      <c r="L1" s="74" t="str">
        <f>IF(M1&lt;&gt;K1,"Please correct Projected sales for capacity"," ")</f>
        <v xml:space="preserve"> </v>
      </c>
      <c r="M1" s="81">
        <f>SUM(B3:B5)</f>
        <v>0</v>
      </c>
    </row>
    <row r="2" spans="1:13" x14ac:dyDescent="0.25">
      <c r="A2" s="29" t="s">
        <v>21</v>
      </c>
      <c r="B2" s="29" t="s">
        <v>26</v>
      </c>
      <c r="C2" s="29" t="s">
        <v>40</v>
      </c>
      <c r="D2" s="29" t="s">
        <v>22</v>
      </c>
      <c r="G2" s="24" t="s">
        <v>10</v>
      </c>
      <c r="H2" s="47" t="s">
        <v>1</v>
      </c>
      <c r="J2" s="78" t="s">
        <v>27</v>
      </c>
      <c r="K2" s="79">
        <f>Summary!H4</f>
        <v>0</v>
      </c>
    </row>
    <row r="3" spans="1:13" x14ac:dyDescent="0.25">
      <c r="A3" s="19" t="s">
        <v>19</v>
      </c>
      <c r="B3" s="6"/>
      <c r="C3" s="7">
        <v>6</v>
      </c>
      <c r="D3" s="21">
        <f>B3*C3*K2</f>
        <v>0</v>
      </c>
      <c r="G3" s="42"/>
      <c r="H3" s="43"/>
    </row>
    <row r="4" spans="1:13" x14ac:dyDescent="0.25">
      <c r="A4" s="20" t="s">
        <v>20</v>
      </c>
      <c r="B4" s="6"/>
      <c r="C4" s="7">
        <v>5</v>
      </c>
      <c r="D4" s="21">
        <f>B4*C4*K2</f>
        <v>0</v>
      </c>
      <c r="G4" s="44"/>
      <c r="H4" s="45"/>
    </row>
    <row r="5" spans="1:13" x14ac:dyDescent="0.25">
      <c r="A5" s="20" t="s">
        <v>13</v>
      </c>
      <c r="B5" s="6"/>
      <c r="C5" s="7">
        <v>4.5</v>
      </c>
      <c r="D5" s="21">
        <f>B5*C5*K2</f>
        <v>0</v>
      </c>
      <c r="G5" s="44"/>
      <c r="H5" s="45"/>
    </row>
    <row r="6" spans="1:13" x14ac:dyDescent="0.25">
      <c r="A6" s="40" t="s">
        <v>23</v>
      </c>
      <c r="B6" s="6"/>
      <c r="C6" s="7">
        <v>0.5</v>
      </c>
      <c r="D6" s="21">
        <f>B6*C6*K2</f>
        <v>0</v>
      </c>
      <c r="G6" s="24" t="s">
        <v>16</v>
      </c>
      <c r="H6" s="46">
        <f>SUM(H3:H5)</f>
        <v>0</v>
      </c>
    </row>
    <row r="7" spans="1:13" x14ac:dyDescent="0.25">
      <c r="A7" s="34" t="s">
        <v>24</v>
      </c>
      <c r="B7" s="35"/>
      <c r="C7" s="35"/>
      <c r="D7" s="37">
        <f>SUM(D3:D6)</f>
        <v>0</v>
      </c>
    </row>
    <row r="9" spans="1:13" x14ac:dyDescent="0.25">
      <c r="A9" s="24" t="s">
        <v>17</v>
      </c>
      <c r="B9" s="38"/>
      <c r="C9" s="39" t="s">
        <v>18</v>
      </c>
    </row>
    <row r="10" spans="1:13" x14ac:dyDescent="0.25">
      <c r="A10" s="19" t="s">
        <v>19</v>
      </c>
      <c r="B10" s="32">
        <f>TRUNC(B3*($B$9/100))</f>
        <v>0</v>
      </c>
      <c r="C10" s="33">
        <f>C3</f>
        <v>6</v>
      </c>
      <c r="D10" s="33">
        <f>B10*C10*$K$2</f>
        <v>0</v>
      </c>
    </row>
    <row r="11" spans="1:13" x14ac:dyDescent="0.25">
      <c r="A11" s="20" t="s">
        <v>20</v>
      </c>
      <c r="B11" s="32">
        <f t="shared" ref="B11:B13" si="0">TRUNC(B4*($B$9/100))</f>
        <v>0</v>
      </c>
      <c r="C11" s="33">
        <f t="shared" ref="C11:C13" si="1">C4</f>
        <v>5</v>
      </c>
      <c r="D11" s="33">
        <f>B11*C11*$K$2</f>
        <v>0</v>
      </c>
    </row>
    <row r="12" spans="1:13" x14ac:dyDescent="0.25">
      <c r="A12" s="20" t="s">
        <v>13</v>
      </c>
      <c r="B12" s="32">
        <f t="shared" si="0"/>
        <v>0</v>
      </c>
      <c r="C12" s="33">
        <f t="shared" si="1"/>
        <v>4.5</v>
      </c>
      <c r="D12" s="33">
        <f>B12*C12*$K$2</f>
        <v>0</v>
      </c>
    </row>
    <row r="13" spans="1:13" x14ac:dyDescent="0.25">
      <c r="A13" s="40" t="s">
        <v>23</v>
      </c>
      <c r="B13" s="32">
        <f t="shared" si="0"/>
        <v>0</v>
      </c>
      <c r="C13" s="33">
        <f t="shared" si="1"/>
        <v>0.5</v>
      </c>
      <c r="D13" s="33">
        <f>B13*C13*$K$2</f>
        <v>0</v>
      </c>
    </row>
    <row r="14" spans="1:13" x14ac:dyDescent="0.25">
      <c r="A14" s="34" t="s">
        <v>24</v>
      </c>
      <c r="B14" s="35"/>
      <c r="C14" s="35"/>
      <c r="D14" s="36">
        <f>SUM(D10:D13)</f>
        <v>0</v>
      </c>
    </row>
    <row r="16" spans="1:13" x14ac:dyDescent="0.25">
      <c r="A16" s="24" t="s">
        <v>17</v>
      </c>
      <c r="B16" s="38"/>
      <c r="C16" s="39" t="s">
        <v>18</v>
      </c>
    </row>
    <row r="17" spans="1:4" x14ac:dyDescent="0.25">
      <c r="A17" s="19" t="s">
        <v>19</v>
      </c>
      <c r="B17" s="32">
        <f>TRUNC(B3*($B$16/100))</f>
        <v>0</v>
      </c>
      <c r="C17" s="33">
        <f>C3</f>
        <v>6</v>
      </c>
      <c r="D17" s="33">
        <f>B17*C17*$K$2</f>
        <v>0</v>
      </c>
    </row>
    <row r="18" spans="1:4" x14ac:dyDescent="0.25">
      <c r="A18" s="20" t="s">
        <v>20</v>
      </c>
      <c r="B18" s="32">
        <f t="shared" ref="B18:B20" si="2">TRUNC(B4*($B$16/100))</f>
        <v>0</v>
      </c>
      <c r="C18" s="33">
        <f t="shared" ref="C18:C20" si="3">C4</f>
        <v>5</v>
      </c>
      <c r="D18" s="33">
        <f>B18*C18*$K$2</f>
        <v>0</v>
      </c>
    </row>
    <row r="19" spans="1:4" x14ac:dyDescent="0.25">
      <c r="A19" s="20" t="s">
        <v>13</v>
      </c>
      <c r="B19" s="32">
        <f t="shared" si="2"/>
        <v>0</v>
      </c>
      <c r="C19" s="33">
        <f t="shared" si="3"/>
        <v>4.5</v>
      </c>
      <c r="D19" s="33">
        <f>B19*C19*$K$2</f>
        <v>0</v>
      </c>
    </row>
    <row r="20" spans="1:4" x14ac:dyDescent="0.25">
      <c r="A20" s="40" t="s">
        <v>23</v>
      </c>
      <c r="B20" s="32">
        <f t="shared" si="2"/>
        <v>0</v>
      </c>
      <c r="C20" s="33">
        <f t="shared" si="3"/>
        <v>0.5</v>
      </c>
      <c r="D20" s="33">
        <f>B20*C20*$K$2</f>
        <v>0</v>
      </c>
    </row>
    <row r="21" spans="1:4" x14ac:dyDescent="0.25">
      <c r="A21" s="34" t="s">
        <v>24</v>
      </c>
      <c r="B21" s="35"/>
      <c r="C21" s="35"/>
      <c r="D21" s="36">
        <f>SUM(D17:D20)</f>
        <v>0</v>
      </c>
    </row>
  </sheetData>
  <dataConsolidate/>
  <conditionalFormatting sqref="L1">
    <cfRule type="cellIs" dxfId="0" priority="1" operator="notEqual">
      <formula>" "</formula>
    </cfRule>
  </conditionalFormatting>
  <dataValidations count="14">
    <dataValidation allowBlank="1" showInputMessage="1" showErrorMessage="1" prompt="Enter an appropriate estimation of the ticket breakdown for a capacity performance." sqref="B6"/>
    <dataValidation allowBlank="1" showInputMessage="1" showErrorMessage="1" prompt="Enter the price for a single item in this category." sqref="C3:C6"/>
    <dataValidation allowBlank="1" showInputMessage="1" showErrorMessage="1" prompt="The upper target of capacity. This will always be 100%." sqref="B1"/>
    <dataValidation allowBlank="1" showInputMessage="1" showErrorMessage="1" prompt="Enter an appropriate second level of capacity. This should normally be a mid-ground between Capacity and the lower estimate." sqref="B9"/>
    <dataValidation allowBlank="1" showInputMessage="1" showErrorMessage="1" prompt="Enter an appropriate lower level of capacity. This a percentage that you are sure of getting and should usually be around 50%" sqref="B16"/>
    <dataValidation allowBlank="1" showInputMessage="1" showErrorMessage="1" promptTitle="Formula" prompt="The number of performances." sqref="K2"/>
    <dataValidation allowBlank="1" showInputMessage="1" showErrorMessage="1" promptTitle="Formula" prompt="Sum of Standard, Concession and DST ticket categories." sqref="K1"/>
    <dataValidation allowBlank="1" showInputMessage="1" showErrorMessage="1" promptTitle="Formula" prompt="Sales per night x Unit price x Number of performances" sqref="D3:D6"/>
    <dataValidation allowBlank="1" showInputMessage="1" showErrorMessage="1" promptTitle="Formula" prompt="Sum of Subtotals" sqref="D7"/>
    <dataValidation allowBlank="1" showInputMessage="1" showErrorMessage="1" promptTitle="Formula" prompt="Applies the second percentage to the capacity figures" sqref="B10:D14"/>
    <dataValidation allowBlank="1" showInputMessage="1" showErrorMessage="1" promptTitle="Formula" prompt="This applies the lower percentage estimate to the capacity figures" sqref="B17:D21"/>
    <dataValidation allowBlank="1" showInputMessage="1" showErrorMessage="1" prompt="Add any funding you are applying for here, especially if using this budget for a funding application" sqref="G3:H5"/>
    <dataValidation allowBlank="1" showInputMessage="1" showErrorMessage="1" promptTitle="Formula" prompt="Sum of all funding" sqref="H6"/>
    <dataValidation operator="equal" allowBlank="1" showInputMessage="1" showErrorMessage="1" error="test" prompt="Enter an appropriate estimation of the ticket breakdown for a capacity performance. Must equal capacity." sqref="B3:B5"/>
  </dataValidations>
  <hyperlinks>
    <hyperlink ref="L1" location="Income!B3:B5" display="Income!B3:B5"/>
  </hyperlinks>
  <pageMargins left="0.7" right="0.7" top="0.75" bottom="0.75" header="0.3" footer="0.3"/>
  <ignoredErrors>
    <ignoredError sqref="M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Expenditure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S</dc:creator>
  <cp:lastModifiedBy>dot0zz39</cp:lastModifiedBy>
  <dcterms:created xsi:type="dcterms:W3CDTF">2018-11-06T17:37:29Z</dcterms:created>
  <dcterms:modified xsi:type="dcterms:W3CDTF">2019-10-01T10:10:27Z</dcterms:modified>
</cp:coreProperties>
</file>